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<sst xmlns="http://schemas.openxmlformats.org/spreadsheetml/2006/main" count="61" uniqueCount="46">
  <si>
    <t>附件1</t>
  </si>
  <si>
    <t>2019年项目支出绩效自评工作统计表</t>
  </si>
  <si>
    <t>单位：万元</t>
  </si>
  <si>
    <t>单位/序号</t>
  </si>
  <si>
    <t>归口部门</t>
  </si>
  <si>
    <r>
      <rPr>
        <sz val="12"/>
        <color theme="1"/>
        <rFont val="黑体"/>
        <charset val="134"/>
      </rPr>
      <t xml:space="preserve">项目名称
</t>
    </r>
    <r>
      <rPr>
        <sz val="11"/>
        <color theme="1"/>
        <rFont val="黑体"/>
        <charset val="134"/>
      </rPr>
      <t>（一体化系统）</t>
    </r>
  </si>
  <si>
    <t>全年预算数</t>
  </si>
  <si>
    <t>全年执行数</t>
  </si>
  <si>
    <t>执行率</t>
  </si>
  <si>
    <t>执行率得分
（10分）</t>
  </si>
  <si>
    <t>产出指标得分
（50分）</t>
  </si>
  <si>
    <t>效益指标得分
（30分）</t>
  </si>
  <si>
    <t>满意度指标得分
（10分）</t>
  </si>
  <si>
    <t>总得分
（100分）</t>
  </si>
  <si>
    <t>合计</t>
  </si>
  <si>
    <t xml:space="preserve">本年财政资金  </t>
  </si>
  <si>
    <t>上年结转资金</t>
  </si>
  <si>
    <t>其他资金</t>
  </si>
  <si>
    <t>铜陵学院</t>
  </si>
  <si>
    <t>——</t>
  </si>
  <si>
    <t>总务处</t>
  </si>
  <si>
    <t>2016年铜陵学院学生公寓楼及周边新建工程</t>
  </si>
  <si>
    <r>
      <t>2018</t>
    </r>
    <r>
      <rPr>
        <sz val="10"/>
        <rFont val="宋体"/>
        <charset val="134"/>
      </rPr>
      <t>年铜陵学院公共楼宇物业社会化委托服务项目</t>
    </r>
  </si>
  <si>
    <t>2019年铜陵学院空调采购安装项目</t>
  </si>
  <si>
    <t>2019年铜陵学院新校区物业管理项目</t>
  </si>
  <si>
    <t>2019年铜陵学院老校区物业管理项目</t>
  </si>
  <si>
    <t>公共机构节能专项资金</t>
  </si>
  <si>
    <t>总务处 保卫处</t>
  </si>
  <si>
    <r>
      <t>总务处：新校区学生宿舍智能电控设备采购与安装项目</t>
    </r>
    <r>
      <rPr>
        <sz val="10"/>
        <rFont val="Default"/>
        <charset val="134"/>
      </rPr>
      <t xml:space="preserve">       </t>
    </r>
    <r>
      <rPr>
        <sz val="10"/>
        <rFont val="宋体"/>
        <charset val="134"/>
      </rPr>
      <t>保卫处：视频监控及消防自动报警采购安装项目）</t>
    </r>
  </si>
  <si>
    <t>保卫处</t>
  </si>
  <si>
    <t>2018年铜陵学院校园安保与消防中控室值守服务项目</t>
  </si>
  <si>
    <t>2019年铜陵学院安保服务及消防中控值守服务和维护项目</t>
  </si>
  <si>
    <t>图书馆</t>
  </si>
  <si>
    <t>2018年铜陵学院中文纸质图书项目</t>
  </si>
  <si>
    <t>2019年图书馆数字化设备与电子资源采购项目</t>
  </si>
  <si>
    <t>信息处</t>
  </si>
  <si>
    <t>2019年铜陵学院现代教育设备采购项目</t>
  </si>
  <si>
    <t>国资处 教务处 办公室</t>
  </si>
  <si>
    <r>
      <t>国资处：铜陵学院资产管理系统采购项目</t>
    </r>
    <r>
      <rPr>
        <sz val="10"/>
        <rFont val="Default"/>
        <charset val="134"/>
      </rPr>
      <t xml:space="preserve">                            </t>
    </r>
    <r>
      <rPr>
        <sz val="10"/>
        <rFont val="宋体"/>
        <charset val="134"/>
      </rPr>
      <t>教务处：质量工程管理项目云服务项目</t>
    </r>
    <r>
      <rPr>
        <sz val="10"/>
        <rFont val="Default"/>
        <charset val="134"/>
      </rPr>
      <t xml:space="preserve">                               </t>
    </r>
    <r>
      <rPr>
        <sz val="10"/>
        <rFont val="宋体"/>
        <charset val="134"/>
      </rPr>
      <t>办公室：档案信息化管理系统采购项目）</t>
    </r>
  </si>
  <si>
    <t>国资处 体育部</t>
  </si>
  <si>
    <r>
      <t>国资处：</t>
    </r>
    <r>
      <rPr>
        <sz val="10"/>
        <rFont val="Default"/>
        <charset val="134"/>
      </rPr>
      <t>2019</t>
    </r>
    <r>
      <rPr>
        <sz val="10"/>
        <rFont val="宋体"/>
        <charset val="134"/>
      </rPr>
      <t>年铜陵学院行政办公设备</t>
    </r>
    <r>
      <rPr>
        <sz val="10"/>
        <rFont val="Default"/>
        <charset val="134"/>
      </rPr>
      <t xml:space="preserve">                                                </t>
    </r>
    <r>
      <rPr>
        <sz val="10"/>
        <rFont val="宋体"/>
        <charset val="134"/>
      </rPr>
      <t>体育部：体育设施设备项目</t>
    </r>
  </si>
  <si>
    <t>实践处</t>
  </si>
  <si>
    <t>2019年铜陵学院实验室设备</t>
  </si>
  <si>
    <t>学生处</t>
  </si>
  <si>
    <r>
      <rPr>
        <sz val="10"/>
        <rFont val="宋体"/>
        <charset val="134"/>
      </rPr>
      <t>经济困难学生资助体系</t>
    </r>
    <r>
      <rPr>
        <sz val="10"/>
        <rFont val="Default"/>
        <charset val="134"/>
      </rPr>
      <t>-</t>
    </r>
    <r>
      <rPr>
        <sz val="10"/>
        <rFont val="宋体"/>
        <charset val="134"/>
      </rPr>
      <t>高校奖助学金（本科）</t>
    </r>
  </si>
  <si>
    <t>备注：1.产出指标、效益指标、满意度指标三栏待各部门材料收齐后汇总计算总得分 2.项目涉及多个部门的（如第7、13项），项目支出绩效自评表（附件1）中“项目资金”一栏可不填写。</t>
  </si>
</sst>
</file>

<file path=xl/styles.xml><?xml version="1.0" encoding="utf-8"?>
<styleSheet xmlns="http://schemas.openxmlformats.org/spreadsheetml/2006/main">
  <numFmts count="6">
    <numFmt numFmtId="176" formatCode="0.0%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黑体"/>
      <charset val="134"/>
    </font>
    <font>
      <sz val="10"/>
      <name val="宋体"/>
      <charset val="134"/>
    </font>
    <font>
      <sz val="10"/>
      <name val="Default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77" fontId="1" fillId="0" borderId="1" xfId="0" applyNumberFormat="1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left" vertical="top" wrapText="1"/>
    </xf>
    <xf numFmtId="0" fontId="4" fillId="2" borderId="5" xfId="0" applyNumberFormat="1" applyFont="1" applyFill="1" applyBorder="1" applyAlignment="1">
      <alignment horizontal="center" vertical="top" wrapText="1"/>
    </xf>
    <xf numFmtId="0" fontId="5" fillId="2" borderId="5" xfId="0" applyNumberFormat="1" applyFont="1" applyFill="1" applyBorder="1" applyAlignment="1">
      <alignment horizontal="left" vertical="top" wrapText="1"/>
    </xf>
    <xf numFmtId="177" fontId="6" fillId="0" borderId="1" xfId="0" applyNumberFormat="1" applyFont="1" applyBorder="1" applyAlignment="1">
      <alignment vertical="center" shrinkToFit="1"/>
    </xf>
    <xf numFmtId="0" fontId="0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 shrinkToFit="1"/>
    </xf>
    <xf numFmtId="177" fontId="1" fillId="0" borderId="1" xfId="0" applyNumberFormat="1" applyFon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3"/>
  <sheetViews>
    <sheetView tabSelected="1" workbookViewId="0">
      <selection activeCell="G24" sqref="G24"/>
    </sheetView>
  </sheetViews>
  <sheetFormatPr defaultColWidth="9" defaultRowHeight="13.5"/>
  <cols>
    <col min="1" max="1" width="5.875" customWidth="1"/>
    <col min="2" max="2" width="6" style="5" customWidth="1"/>
    <col min="3" max="3" width="42.25" customWidth="1"/>
    <col min="4" max="4" width="8" customWidth="1"/>
    <col min="5" max="5" width="6.875" customWidth="1"/>
    <col min="6" max="6" width="5.125" customWidth="1"/>
    <col min="8" max="8" width="7.625" customWidth="1"/>
    <col min="9" max="9" width="7.375" customWidth="1"/>
    <col min="10" max="10" width="6.75" customWidth="1"/>
    <col min="11" max="11" width="5.75" customWidth="1"/>
    <col min="12" max="12" width="7.125" customWidth="1"/>
    <col min="13" max="13" width="7.875" customWidth="1"/>
    <col min="14" max="14" width="9.25" customWidth="1"/>
    <col min="17" max="17" width="10.75" customWidth="1"/>
  </cols>
  <sheetData>
    <row r="1" ht="14.25" spans="1:1">
      <c r="A1" s="6" t="s">
        <v>0</v>
      </c>
    </row>
    <row r="2" ht="25.5" spans="1:17">
      <c r="A2" s="7" t="s">
        <v>1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14.25" spans="2:17">
      <c r="B3" s="9"/>
      <c r="Q3" s="26" t="s">
        <v>2</v>
      </c>
    </row>
    <row r="4" s="2" customFormat="1" ht="14.25" spans="1:17">
      <c r="A4" s="10" t="s">
        <v>3</v>
      </c>
      <c r="B4" s="11" t="s">
        <v>4</v>
      </c>
      <c r="C4" s="10" t="s">
        <v>5</v>
      </c>
      <c r="D4" s="12" t="s">
        <v>6</v>
      </c>
      <c r="E4" s="12"/>
      <c r="F4" s="12"/>
      <c r="G4" s="12"/>
      <c r="H4" s="12" t="s">
        <v>7</v>
      </c>
      <c r="I4" s="12"/>
      <c r="J4" s="12"/>
      <c r="K4" s="12"/>
      <c r="L4" s="12" t="s">
        <v>8</v>
      </c>
      <c r="M4" s="10" t="s">
        <v>9</v>
      </c>
      <c r="N4" s="10" t="s">
        <v>10</v>
      </c>
      <c r="O4" s="10" t="s">
        <v>11</v>
      </c>
      <c r="P4" s="10" t="s">
        <v>12</v>
      </c>
      <c r="Q4" s="10" t="s">
        <v>13</v>
      </c>
    </row>
    <row r="5" s="3" customFormat="1" ht="28.5" spans="1:17">
      <c r="A5" s="10"/>
      <c r="B5" s="11"/>
      <c r="C5" s="10"/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14</v>
      </c>
      <c r="I5" s="10" t="s">
        <v>15</v>
      </c>
      <c r="J5" s="10" t="s">
        <v>16</v>
      </c>
      <c r="K5" s="10" t="s">
        <v>17</v>
      </c>
      <c r="L5" s="10"/>
      <c r="M5" s="10"/>
      <c r="N5" s="10"/>
      <c r="O5" s="10"/>
      <c r="P5" s="10"/>
      <c r="Q5" s="10"/>
    </row>
    <row r="6" s="1" customFormat="1" ht="14.25" spans="1:17">
      <c r="A6" s="13" t="s">
        <v>18</v>
      </c>
      <c r="B6" s="14"/>
      <c r="C6" s="15"/>
      <c r="D6" s="16">
        <f>E6+F6+G6</f>
        <v>3173</v>
      </c>
      <c r="E6" s="16">
        <f>SUM(E7:E21)</f>
        <v>2058.8</v>
      </c>
      <c r="F6" s="16">
        <v>0</v>
      </c>
      <c r="G6" s="16">
        <f>SUM(G7:G22)</f>
        <v>1114.2</v>
      </c>
      <c r="H6" s="16">
        <f>SUM(H7:H22)</f>
        <v>3039.5</v>
      </c>
      <c r="I6" s="16">
        <f>SUM(I7:I22)</f>
        <v>2386.3</v>
      </c>
      <c r="J6" s="16">
        <f>SUM(J7:J22)</f>
        <v>0</v>
      </c>
      <c r="K6" s="16">
        <f>SUM(K7:K22)</f>
        <v>653.2</v>
      </c>
      <c r="L6" s="23">
        <f t="shared" ref="L6:L22" si="0">H6/D6</f>
        <v>0.957926252757643</v>
      </c>
      <c r="M6" s="24" t="s">
        <v>19</v>
      </c>
      <c r="N6" s="24" t="s">
        <v>19</v>
      </c>
      <c r="O6" s="24" t="s">
        <v>19</v>
      </c>
      <c r="P6" s="24" t="s">
        <v>19</v>
      </c>
      <c r="Q6" s="24" t="s">
        <v>19</v>
      </c>
    </row>
    <row r="7" s="1" customFormat="1" ht="14.25" spans="1:17">
      <c r="A7" s="17">
        <v>1</v>
      </c>
      <c r="B7" s="18" t="s">
        <v>20</v>
      </c>
      <c r="C7" s="18" t="s">
        <v>21</v>
      </c>
      <c r="D7" s="16">
        <f t="shared" ref="D7:D22" si="1">SUM(E7:G7)</f>
        <v>600</v>
      </c>
      <c r="E7" s="16">
        <v>300</v>
      </c>
      <c r="F7" s="16">
        <v>0</v>
      </c>
      <c r="G7" s="16">
        <v>300</v>
      </c>
      <c r="H7" s="16">
        <f t="shared" ref="H7:H11" si="2">SUM(I7:K7)</f>
        <v>259.5</v>
      </c>
      <c r="I7" s="16">
        <v>259.5</v>
      </c>
      <c r="J7" s="16">
        <v>0</v>
      </c>
      <c r="K7" s="16">
        <v>0</v>
      </c>
      <c r="L7" s="23">
        <f t="shared" si="0"/>
        <v>0.4325</v>
      </c>
      <c r="M7" s="25">
        <f t="shared" ref="M7:M22" si="3">L7*10</f>
        <v>4.325</v>
      </c>
      <c r="N7" s="25"/>
      <c r="O7" s="25"/>
      <c r="P7" s="25"/>
      <c r="Q7" s="25">
        <f t="shared" ref="Q7:Q22" si="4">SUM(M7:P7)</f>
        <v>4.325</v>
      </c>
    </row>
    <row r="8" s="1" customFormat="1" ht="14.25" spans="1:17">
      <c r="A8" s="17">
        <v>2</v>
      </c>
      <c r="B8" s="19" t="s">
        <v>20</v>
      </c>
      <c r="C8" s="20" t="s">
        <v>22</v>
      </c>
      <c r="D8" s="16">
        <f t="shared" si="1"/>
        <v>460</v>
      </c>
      <c r="E8" s="16">
        <v>377.8</v>
      </c>
      <c r="F8" s="16">
        <v>0</v>
      </c>
      <c r="G8" s="16">
        <v>82.2</v>
      </c>
      <c r="H8" s="16">
        <f t="shared" si="2"/>
        <v>449.7</v>
      </c>
      <c r="I8" s="16">
        <v>377.8</v>
      </c>
      <c r="J8" s="16">
        <v>0</v>
      </c>
      <c r="K8" s="16">
        <v>71.9</v>
      </c>
      <c r="L8" s="23">
        <f t="shared" si="0"/>
        <v>0.977608695652174</v>
      </c>
      <c r="M8" s="25">
        <f t="shared" si="3"/>
        <v>9.77608695652174</v>
      </c>
      <c r="N8" s="25"/>
      <c r="O8" s="25"/>
      <c r="P8" s="25"/>
      <c r="Q8" s="25">
        <f t="shared" si="4"/>
        <v>9.77608695652174</v>
      </c>
    </row>
    <row r="9" s="1" customFormat="1" ht="14.25" spans="1:17">
      <c r="A9" s="17">
        <v>3</v>
      </c>
      <c r="B9" s="18" t="s">
        <v>20</v>
      </c>
      <c r="C9" s="20" t="s">
        <v>23</v>
      </c>
      <c r="D9" s="16">
        <f t="shared" si="1"/>
        <v>50</v>
      </c>
      <c r="E9" s="16">
        <v>20</v>
      </c>
      <c r="F9" s="16">
        <v>0</v>
      </c>
      <c r="G9" s="16">
        <v>30</v>
      </c>
      <c r="H9" s="16">
        <f t="shared" si="2"/>
        <v>46.1</v>
      </c>
      <c r="I9" s="16">
        <v>20</v>
      </c>
      <c r="J9" s="16">
        <v>0</v>
      </c>
      <c r="K9" s="16">
        <v>26.1</v>
      </c>
      <c r="L9" s="23">
        <f t="shared" si="0"/>
        <v>0.922</v>
      </c>
      <c r="M9" s="25">
        <f t="shared" si="3"/>
        <v>9.22</v>
      </c>
      <c r="N9" s="25"/>
      <c r="O9" s="25"/>
      <c r="P9" s="25"/>
      <c r="Q9" s="25">
        <f t="shared" si="4"/>
        <v>9.22</v>
      </c>
    </row>
    <row r="10" s="1" customFormat="1" ht="14.25" spans="1:17">
      <c r="A10" s="17">
        <v>4</v>
      </c>
      <c r="B10" s="18" t="s">
        <v>20</v>
      </c>
      <c r="C10" s="20" t="s">
        <v>24</v>
      </c>
      <c r="D10" s="16">
        <f t="shared" si="1"/>
        <v>92</v>
      </c>
      <c r="E10" s="16">
        <v>0</v>
      </c>
      <c r="F10" s="16">
        <v>0</v>
      </c>
      <c r="G10" s="16">
        <v>92</v>
      </c>
      <c r="H10" s="16">
        <f t="shared" si="2"/>
        <v>69.9</v>
      </c>
      <c r="I10" s="16">
        <v>0</v>
      </c>
      <c r="J10" s="16">
        <v>0</v>
      </c>
      <c r="K10" s="16">
        <v>69.9</v>
      </c>
      <c r="L10" s="23">
        <f t="shared" si="0"/>
        <v>0.759782608695652</v>
      </c>
      <c r="M10" s="25">
        <f t="shared" si="3"/>
        <v>7.59782608695652</v>
      </c>
      <c r="N10" s="25"/>
      <c r="O10" s="25"/>
      <c r="P10" s="25"/>
      <c r="Q10" s="25">
        <f t="shared" si="4"/>
        <v>7.59782608695652</v>
      </c>
    </row>
    <row r="11" s="1" customFormat="1" ht="14.25" spans="1:17">
      <c r="A11" s="17">
        <v>5</v>
      </c>
      <c r="B11" s="18" t="s">
        <v>20</v>
      </c>
      <c r="C11" s="20" t="s">
        <v>25</v>
      </c>
      <c r="D11" s="16">
        <f t="shared" si="1"/>
        <v>160</v>
      </c>
      <c r="E11" s="16">
        <v>120</v>
      </c>
      <c r="F11" s="16">
        <v>0</v>
      </c>
      <c r="G11" s="16">
        <v>40</v>
      </c>
      <c r="H11" s="16">
        <f t="shared" si="2"/>
        <v>12.2</v>
      </c>
      <c r="I11" s="16">
        <v>0</v>
      </c>
      <c r="J11" s="16">
        <v>0</v>
      </c>
      <c r="K11" s="16">
        <v>12.2</v>
      </c>
      <c r="L11" s="23">
        <f t="shared" si="0"/>
        <v>0.07625</v>
      </c>
      <c r="M11" s="25">
        <f t="shared" si="3"/>
        <v>0.7625</v>
      </c>
      <c r="N11" s="25"/>
      <c r="O11" s="25"/>
      <c r="P11" s="25"/>
      <c r="Q11" s="25">
        <f t="shared" si="4"/>
        <v>0.7625</v>
      </c>
    </row>
    <row r="12" s="1" customFormat="1" ht="14.25" spans="1:17">
      <c r="A12" s="17">
        <v>6</v>
      </c>
      <c r="B12" s="18" t="s">
        <v>20</v>
      </c>
      <c r="C12" s="18" t="s">
        <v>26</v>
      </c>
      <c r="D12" s="16">
        <f t="shared" si="1"/>
        <v>4</v>
      </c>
      <c r="E12" s="16">
        <v>4</v>
      </c>
      <c r="F12" s="16">
        <v>0</v>
      </c>
      <c r="G12" s="16">
        <v>0</v>
      </c>
      <c r="H12" s="16">
        <v>4</v>
      </c>
      <c r="I12" s="16">
        <v>4</v>
      </c>
      <c r="J12" s="16">
        <v>0</v>
      </c>
      <c r="K12" s="16">
        <v>0</v>
      </c>
      <c r="L12" s="23">
        <f t="shared" si="0"/>
        <v>1</v>
      </c>
      <c r="M12" s="25">
        <f t="shared" si="3"/>
        <v>10</v>
      </c>
      <c r="N12" s="25"/>
      <c r="O12" s="25"/>
      <c r="P12" s="25"/>
      <c r="Q12" s="25">
        <f t="shared" si="4"/>
        <v>10</v>
      </c>
    </row>
    <row r="13" s="1" customFormat="1" ht="24.75" spans="1:17">
      <c r="A13" s="17">
        <v>7</v>
      </c>
      <c r="B13" s="18" t="s">
        <v>27</v>
      </c>
      <c r="C13" s="18" t="s">
        <v>28</v>
      </c>
      <c r="D13" s="16">
        <f t="shared" si="1"/>
        <v>130</v>
      </c>
      <c r="E13" s="16">
        <v>90</v>
      </c>
      <c r="F13" s="16">
        <v>0</v>
      </c>
      <c r="G13" s="16">
        <v>40</v>
      </c>
      <c r="H13" s="16">
        <f t="shared" ref="H13:H21" si="5">SUM(I13:K13)</f>
        <v>111.7</v>
      </c>
      <c r="I13" s="16">
        <v>90</v>
      </c>
      <c r="J13" s="16">
        <v>0</v>
      </c>
      <c r="K13" s="16">
        <v>21.7</v>
      </c>
      <c r="L13" s="23">
        <f t="shared" si="0"/>
        <v>0.859230769230769</v>
      </c>
      <c r="M13" s="25">
        <f t="shared" si="3"/>
        <v>8.59230769230769</v>
      </c>
      <c r="N13" s="25"/>
      <c r="O13" s="25"/>
      <c r="P13" s="25"/>
      <c r="Q13" s="25">
        <f t="shared" si="4"/>
        <v>8.59230769230769</v>
      </c>
    </row>
    <row r="14" s="1" customFormat="1" ht="14.25" spans="1:17">
      <c r="A14" s="17">
        <v>8</v>
      </c>
      <c r="B14" s="18" t="s">
        <v>29</v>
      </c>
      <c r="C14" s="20" t="s">
        <v>30</v>
      </c>
      <c r="D14" s="16">
        <f t="shared" si="1"/>
        <v>180</v>
      </c>
      <c r="E14" s="16">
        <v>160</v>
      </c>
      <c r="F14" s="16">
        <v>0</v>
      </c>
      <c r="G14" s="16">
        <v>20</v>
      </c>
      <c r="H14" s="16">
        <f t="shared" si="5"/>
        <v>177.4</v>
      </c>
      <c r="I14" s="16">
        <v>160</v>
      </c>
      <c r="J14" s="16">
        <v>0</v>
      </c>
      <c r="K14" s="16">
        <v>17.4</v>
      </c>
      <c r="L14" s="23">
        <f t="shared" si="0"/>
        <v>0.985555555555556</v>
      </c>
      <c r="M14" s="25">
        <f t="shared" si="3"/>
        <v>9.85555555555556</v>
      </c>
      <c r="N14" s="25"/>
      <c r="O14" s="25"/>
      <c r="P14" s="25"/>
      <c r="Q14" s="25">
        <f t="shared" si="4"/>
        <v>9.85555555555556</v>
      </c>
    </row>
    <row r="15" s="1" customFormat="1" ht="14.25" spans="1:17">
      <c r="A15" s="17">
        <v>9</v>
      </c>
      <c r="B15" s="18" t="s">
        <v>29</v>
      </c>
      <c r="C15" s="20" t="s">
        <v>31</v>
      </c>
      <c r="D15" s="16">
        <f t="shared" si="1"/>
        <v>200</v>
      </c>
      <c r="E15" s="16">
        <v>105</v>
      </c>
      <c r="F15" s="16">
        <v>0</v>
      </c>
      <c r="G15" s="16">
        <v>95</v>
      </c>
      <c r="H15" s="16">
        <f t="shared" si="5"/>
        <v>190.2</v>
      </c>
      <c r="I15" s="16">
        <v>105</v>
      </c>
      <c r="J15" s="16">
        <v>0</v>
      </c>
      <c r="K15" s="16">
        <v>85.2</v>
      </c>
      <c r="L15" s="23">
        <f t="shared" si="0"/>
        <v>0.951</v>
      </c>
      <c r="M15" s="25">
        <f t="shared" si="3"/>
        <v>9.51</v>
      </c>
      <c r="N15" s="25"/>
      <c r="O15" s="25"/>
      <c r="P15" s="25"/>
      <c r="Q15" s="25">
        <f t="shared" si="4"/>
        <v>9.51</v>
      </c>
    </row>
    <row r="16" s="1" customFormat="1" ht="14.25" spans="1:17">
      <c r="A16" s="17">
        <v>10</v>
      </c>
      <c r="B16" s="18" t="s">
        <v>32</v>
      </c>
      <c r="C16" s="20" t="s">
        <v>33</v>
      </c>
      <c r="D16" s="16">
        <f t="shared" si="1"/>
        <v>300</v>
      </c>
      <c r="E16" s="16">
        <v>200</v>
      </c>
      <c r="F16" s="16">
        <v>0</v>
      </c>
      <c r="G16" s="16">
        <v>100</v>
      </c>
      <c r="H16" s="16">
        <f t="shared" si="5"/>
        <v>300</v>
      </c>
      <c r="I16" s="16">
        <v>200</v>
      </c>
      <c r="J16" s="16">
        <v>0</v>
      </c>
      <c r="K16" s="16">
        <v>100</v>
      </c>
      <c r="L16" s="23">
        <f t="shared" si="0"/>
        <v>1</v>
      </c>
      <c r="M16" s="25">
        <f t="shared" si="3"/>
        <v>10</v>
      </c>
      <c r="N16" s="25"/>
      <c r="O16" s="25"/>
      <c r="P16" s="25"/>
      <c r="Q16" s="25">
        <f t="shared" si="4"/>
        <v>10</v>
      </c>
    </row>
    <row r="17" ht="14.25" spans="1:17">
      <c r="A17" s="17">
        <v>11</v>
      </c>
      <c r="B17" s="18" t="s">
        <v>32</v>
      </c>
      <c r="C17" s="20" t="s">
        <v>34</v>
      </c>
      <c r="D17" s="16">
        <f t="shared" si="1"/>
        <v>410</v>
      </c>
      <c r="E17" s="16">
        <v>300</v>
      </c>
      <c r="F17" s="16">
        <v>0</v>
      </c>
      <c r="G17" s="16">
        <v>110</v>
      </c>
      <c r="H17" s="16">
        <f t="shared" si="5"/>
        <v>408.6</v>
      </c>
      <c r="I17" s="16">
        <v>300</v>
      </c>
      <c r="J17" s="16">
        <v>0</v>
      </c>
      <c r="K17" s="16">
        <v>108.6</v>
      </c>
      <c r="L17" s="23">
        <f t="shared" si="0"/>
        <v>0.996585365853659</v>
      </c>
      <c r="M17" s="25">
        <f t="shared" si="3"/>
        <v>9.96585365853659</v>
      </c>
      <c r="N17" s="25"/>
      <c r="O17" s="25"/>
      <c r="P17" s="25"/>
      <c r="Q17" s="25">
        <f t="shared" si="4"/>
        <v>9.96585365853659</v>
      </c>
    </row>
    <row r="18" ht="14.25" spans="1:17">
      <c r="A18" s="17">
        <v>12</v>
      </c>
      <c r="B18" s="18" t="s">
        <v>35</v>
      </c>
      <c r="C18" s="20" t="s">
        <v>36</v>
      </c>
      <c r="D18" s="16">
        <f t="shared" si="1"/>
        <v>210</v>
      </c>
      <c r="E18" s="16">
        <v>140</v>
      </c>
      <c r="F18" s="16">
        <v>0</v>
      </c>
      <c r="G18" s="16">
        <v>70</v>
      </c>
      <c r="H18" s="16">
        <f t="shared" si="5"/>
        <v>205.9</v>
      </c>
      <c r="I18" s="16">
        <v>140</v>
      </c>
      <c r="J18" s="16">
        <v>0</v>
      </c>
      <c r="K18" s="16">
        <v>65.9</v>
      </c>
      <c r="L18" s="23">
        <f t="shared" si="0"/>
        <v>0.980476190476191</v>
      </c>
      <c r="M18" s="25">
        <f t="shared" si="3"/>
        <v>9.80476190476191</v>
      </c>
      <c r="N18" s="25"/>
      <c r="O18" s="25"/>
      <c r="P18" s="25"/>
      <c r="Q18" s="25">
        <f t="shared" si="4"/>
        <v>9.80476190476191</v>
      </c>
    </row>
    <row r="19" ht="41" customHeight="1" spans="1:17">
      <c r="A19" s="17">
        <v>13</v>
      </c>
      <c r="B19" s="18" t="s">
        <v>37</v>
      </c>
      <c r="C19" s="18" t="s">
        <v>38</v>
      </c>
      <c r="D19" s="21">
        <f t="shared" si="1"/>
        <v>150</v>
      </c>
      <c r="E19" s="16">
        <v>112</v>
      </c>
      <c r="F19" s="16">
        <v>0</v>
      </c>
      <c r="G19" s="16">
        <v>38</v>
      </c>
      <c r="H19" s="21">
        <f t="shared" si="5"/>
        <v>39.4</v>
      </c>
      <c r="I19" s="16">
        <v>39.4</v>
      </c>
      <c r="J19" s="16">
        <v>0</v>
      </c>
      <c r="K19" s="16">
        <v>0</v>
      </c>
      <c r="L19" s="23">
        <f t="shared" si="0"/>
        <v>0.262666666666667</v>
      </c>
      <c r="M19" s="25">
        <f t="shared" si="3"/>
        <v>2.62666666666667</v>
      </c>
      <c r="N19" s="25"/>
      <c r="O19" s="25"/>
      <c r="P19" s="25"/>
      <c r="Q19" s="25">
        <f t="shared" si="4"/>
        <v>2.62666666666667</v>
      </c>
    </row>
    <row r="20" ht="24.75" spans="1:17">
      <c r="A20" s="17">
        <v>14</v>
      </c>
      <c r="B20" s="18" t="s">
        <v>39</v>
      </c>
      <c r="C20" s="18" t="s">
        <v>40</v>
      </c>
      <c r="D20" s="16">
        <f t="shared" si="1"/>
        <v>84</v>
      </c>
      <c r="E20" s="16">
        <v>50</v>
      </c>
      <c r="F20" s="16">
        <v>0</v>
      </c>
      <c r="G20" s="16">
        <v>34</v>
      </c>
      <c r="H20" s="16">
        <f t="shared" si="5"/>
        <v>81.7</v>
      </c>
      <c r="I20" s="16">
        <v>49.9</v>
      </c>
      <c r="J20" s="16">
        <v>0</v>
      </c>
      <c r="K20" s="16">
        <v>31.8</v>
      </c>
      <c r="L20" s="23">
        <f t="shared" si="0"/>
        <v>0.972619047619048</v>
      </c>
      <c r="M20" s="25">
        <f t="shared" si="3"/>
        <v>9.72619047619048</v>
      </c>
      <c r="N20" s="25"/>
      <c r="O20" s="25"/>
      <c r="P20" s="25"/>
      <c r="Q20" s="25">
        <f t="shared" si="4"/>
        <v>9.72619047619048</v>
      </c>
    </row>
    <row r="21" ht="14.25" spans="1:17">
      <c r="A21" s="17">
        <v>15</v>
      </c>
      <c r="B21" s="18" t="s">
        <v>41</v>
      </c>
      <c r="C21" s="20" t="s">
        <v>42</v>
      </c>
      <c r="D21" s="16">
        <f t="shared" si="1"/>
        <v>143</v>
      </c>
      <c r="E21" s="16">
        <v>80</v>
      </c>
      <c r="F21" s="16">
        <v>0</v>
      </c>
      <c r="G21" s="16">
        <v>63</v>
      </c>
      <c r="H21" s="16">
        <f t="shared" si="5"/>
        <v>122.5</v>
      </c>
      <c r="I21" s="16">
        <v>80</v>
      </c>
      <c r="J21" s="16">
        <v>0</v>
      </c>
      <c r="K21" s="16">
        <v>42.5</v>
      </c>
      <c r="L21" s="23">
        <f t="shared" si="0"/>
        <v>0.856643356643357</v>
      </c>
      <c r="M21" s="25">
        <f t="shared" si="3"/>
        <v>8.56643356643357</v>
      </c>
      <c r="N21" s="25"/>
      <c r="O21" s="25"/>
      <c r="P21" s="25"/>
      <c r="Q21" s="25">
        <f t="shared" si="4"/>
        <v>8.56643356643357</v>
      </c>
    </row>
    <row r="22" ht="14.25" spans="1:17">
      <c r="A22" s="17">
        <v>16</v>
      </c>
      <c r="B22" s="18" t="s">
        <v>43</v>
      </c>
      <c r="C22" s="20" t="s">
        <v>44</v>
      </c>
      <c r="D22" s="16">
        <f t="shared" si="1"/>
        <v>560.7</v>
      </c>
      <c r="E22" s="16">
        <v>560.7</v>
      </c>
      <c r="F22" s="16">
        <v>0</v>
      </c>
      <c r="G22" s="16">
        <v>0</v>
      </c>
      <c r="H22" s="16">
        <v>560.7</v>
      </c>
      <c r="I22" s="16">
        <v>560.7</v>
      </c>
      <c r="J22" s="16">
        <v>0</v>
      </c>
      <c r="K22" s="16">
        <v>0</v>
      </c>
      <c r="L22" s="23">
        <f t="shared" si="0"/>
        <v>1</v>
      </c>
      <c r="M22" s="25">
        <f t="shared" si="3"/>
        <v>10</v>
      </c>
      <c r="N22" s="25"/>
      <c r="O22" s="25"/>
      <c r="P22" s="25"/>
      <c r="Q22" s="25">
        <f t="shared" si="4"/>
        <v>10</v>
      </c>
    </row>
    <row r="23" s="4" customFormat="1" ht="41.25" customHeight="1" spans="1:2">
      <c r="A23" s="22" t="s">
        <v>45</v>
      </c>
      <c r="B23" s="5"/>
    </row>
  </sheetData>
  <mergeCells count="14">
    <mergeCell ref="A2:Q2"/>
    <mergeCell ref="D4:G4"/>
    <mergeCell ref="H4:K4"/>
    <mergeCell ref="A6:C6"/>
    <mergeCell ref="A23:XFD23"/>
    <mergeCell ref="A4:A5"/>
    <mergeCell ref="B4:B5"/>
    <mergeCell ref="C4:C5"/>
    <mergeCell ref="L4:L5"/>
    <mergeCell ref="M4:M5"/>
    <mergeCell ref="N4:N5"/>
    <mergeCell ref="O4:O5"/>
    <mergeCell ref="P4:P5"/>
    <mergeCell ref="Q4:Q5"/>
  </mergeCells>
  <printOptions horizontalCentered="1"/>
  <pageMargins left="0.554166666666667" right="0.554166666666667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姚忠</dc:creator>
  <cp:lastModifiedBy>华南虎</cp:lastModifiedBy>
  <dcterms:created xsi:type="dcterms:W3CDTF">2019-02-12T01:15:00Z</dcterms:created>
  <cp:lastPrinted>2020-06-02T06:05:00Z</cp:lastPrinted>
  <dcterms:modified xsi:type="dcterms:W3CDTF">2020-06-05T02:18:53Z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